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<sst xmlns="http://schemas.openxmlformats.org/spreadsheetml/2006/main" count="117" uniqueCount="50">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</sst>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562572</c:v>
                </c:pt>
                <c:pt idx="1">
                  <c:v>141776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704348</c:v>
                </c:pt>
                <c:pt idx="1">
                  <c:v>5274</c:v>
                </c:pt>
                <c:pt idx="2">
                  <c:v>776</c:v>
                </c:pt>
                <c:pt idx="3">
                  <c:v>3293</c:v>
                </c:pt>
                <c:pt idx="4">
                  <c:v>113707</c:v>
                </c:pt>
                <c:pt idx="5">
                  <c:v>1391</c:v>
                </c:pt>
                <c:pt idx="6">
                  <c:v>6551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162669075760</c:v>
                </c:pt>
                <c:pt idx="1">
                  <c:v>3659666961</c:v>
                </c:pt>
                <c:pt idx="2">
                  <c:v>1304227375</c:v>
                </c:pt>
                <c:pt idx="3">
                  <c:v>2850623000</c:v>
                </c:pt>
                <c:pt idx="4">
                  <c:v>211808333587</c:v>
                </c:pt>
                <c:pt idx="5">
                  <c:v>15640145000</c:v>
                </c:pt>
                <c:pt idx="6">
                  <c:v>8919030612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112447752550</c:v>
                </c:pt>
                <c:pt idx="1">
                  <c:v>50221323210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230949.86535065054</c:v>
                </c:pt>
                <c:pt idx="1">
                  <c:v>200042.09164902152</c:v>
                </c:pt>
                <c:pt idx="2">
                  <c:v>245936.01532831174</c:v>
                </c:pt>
                <c:pt idx="3">
                  <c:v>205123.5322701082</c:v>
                </c:pt>
                <c:pt idx="4">
                  <c:v>372820.50957615447</c:v>
                </c:pt>
              </c:numCache>
            </c:numRef>
          </c:val>
        </c:ser>
        <c:axId val="3230770"/>
        <c:axId val="29076931"/>
      </c:barChart>
      <c:catAx>
        <c:axId val="323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076931"/>
        <c:crosses val="autoZero"/>
        <c:auto val="1"/>
        <c:lblOffset val="100"/>
        <c:noMultiLvlLbl val="0"/>
      </c:catAx>
      <c:valAx>
        <c:axId val="29076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30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11243813.80301941</c:v>
                </c:pt>
                <c:pt idx="1">
                  <c:v>27666666.666666668</c:v>
                </c:pt>
                <c:pt idx="2">
                  <c:v>11100902.82813633</c:v>
                </c:pt>
                <c:pt idx="3">
                  <c:v>11289895.4056696</c:v>
                </c:pt>
                <c:pt idx="4">
                  <c:v>10557814.606741574</c:v>
                </c:pt>
              </c:numCache>
            </c:numRef>
          </c:val>
        </c:ser>
        <c:axId val="60365788"/>
        <c:axId val="6421181"/>
      </c:barChart>
      <c:catAx>
        <c:axId val="60365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21181"/>
        <c:crosses val="autoZero"/>
        <c:auto val="1"/>
        <c:lblOffset val="100"/>
        <c:noMultiLvlLbl val="0"/>
      </c:catAx>
      <c:valAx>
        <c:axId val="642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365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693907.2736063709</c:v>
                </c:pt>
                <c:pt idx="1">
                  <c:v>477416.5254010695</c:v>
                </c:pt>
                <c:pt idx="2">
                  <c:v>779632.5672313393</c:v>
                </c:pt>
                <c:pt idx="3">
                  <c:v>757992.785992218</c:v>
                </c:pt>
                <c:pt idx="4">
                  <c:v>945075.3798627002</c:v>
                </c:pt>
              </c:numCache>
            </c:numRef>
          </c:val>
        </c:ser>
        <c:axId val="57790630"/>
        <c:axId val="50353623"/>
      </c:barChart>
      <c:catAx>
        <c:axId val="57790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790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1680705.3801546392</c:v>
                </c:pt>
                <c:pt idx="1">
                  <c:v>553400</c:v>
                </c:pt>
                <c:pt idx="2">
                  <c:v>1996946.1633663366</c:v>
                </c:pt>
                <c:pt idx="3">
                  <c:v>1823041.6666666667</c:v>
                </c:pt>
                <c:pt idx="4">
                  <c:v>4164955.5555555555</c:v>
                </c:pt>
              </c:numCache>
            </c:numRef>
          </c:val>
        </c:ser>
        <c:axId val="50529424"/>
        <c:axId val="52111633"/>
      </c:barChart>
      <c:catAx>
        <c:axId val="5052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111633"/>
        <c:crosses val="autoZero"/>
        <c:auto val="1"/>
        <c:lblOffset val="100"/>
        <c:noMultiLvlLbl val="0"/>
      </c:catAx>
      <c:valAx>
        <c:axId val="5211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529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865661.4029760098</c:v>
                </c:pt>
                <c:pt idx="1">
                  <c:v>306426.8292682927</c:v>
                </c:pt>
                <c:pt idx="2">
                  <c:v>1051093.0044480388</c:v>
                </c:pt>
                <c:pt idx="3">
                  <c:v>1229079.775280899</c:v>
                </c:pt>
                <c:pt idx="4">
                  <c:v>593926.4069264069</c:v>
                </c:pt>
              </c:numCache>
            </c:numRef>
          </c:val>
        </c:ser>
        <c:axId val="66351514"/>
        <c:axId val="60292715"/>
      </c:barChart>
      <c:catAx>
        <c:axId val="66351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292715"/>
        <c:crosses val="autoZero"/>
        <c:auto val="1"/>
        <c:lblOffset val="100"/>
        <c:noMultiLvlLbl val="0"/>
      </c:catAx>
      <c:valAx>
        <c:axId val="6029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351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1862755.4467798816</c:v>
                </c:pt>
                <c:pt idx="1">
                  <c:v>824838.0684829853</c:v>
                </c:pt>
                <c:pt idx="2">
                  <c:v>2069220.4699128014</c:v>
                </c:pt>
                <c:pt idx="3">
                  <c:v>2689567.330627744</c:v>
                </c:pt>
                <c:pt idx="4">
                  <c:v>1573293.725780746</c:v>
                </c:pt>
              </c:numCache>
            </c:numRef>
          </c:val>
        </c:ser>
        <c:axId val="5763524"/>
        <c:axId val="51871717"/>
      </c:barChart>
      <c:catAx>
        <c:axId val="576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871717"/>
        <c:crosses val="autoZero"/>
        <c:auto val="1"/>
        <c:lblOffset val="100"/>
        <c:noMultiLvlLbl val="0"/>
      </c:catAx>
      <c:valAx>
        <c:axId val="5187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63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96882</c:v>
                </c:pt>
                <c:pt idx="1">
                  <c:v>1336</c:v>
                </c:pt>
                <c:pt idx="2">
                  <c:v>243</c:v>
                </c:pt>
                <c:pt idx="3">
                  <c:v>311</c:v>
                </c:pt>
                <c:pt idx="4">
                  <c:v>7627</c:v>
                </c:pt>
                <c:pt idx="5">
                  <c:v>763</c:v>
                </c:pt>
                <c:pt idx="6">
                  <c:v>614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a8b2a3e-498a-4546-bea8-ce08fb4a41cf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$162.67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9572bd14-b3f4-42b7-8379-f8a6f2cb1a43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704,348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e3f2680-3c37-48bf-ba05-895cc8324a9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835,340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ccb308e-6639-4e3e-95d7-8023635e155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$406,851,102,295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67636062-eb10-4cb8-93bb-050cc5848e61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107,776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N23" sqref="N2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562572</v>
      </c>
      <c r="C6" s="7">
        <f>B6/B$9</f>
        <v>0.7987131361202133</v>
      </c>
      <c r="D6" s="14">
        <v>112447752550</v>
      </c>
      <c r="E6" s="7">
        <f>D6/D$9</f>
        <v>0.6912669296523456</v>
      </c>
    </row>
    <row r="7" spans="1:5" ht="12.75">
      <c r="A7" s="1" t="s">
        <v>30</v>
      </c>
      <c r="B7" s="6">
        <v>141776</v>
      </c>
      <c r="C7" s="7">
        <f>B7/B$9</f>
        <v>0.2012868638797867</v>
      </c>
      <c r="D7" s="14">
        <v>50221323210</v>
      </c>
      <c r="E7" s="7">
        <f>D7/D$9</f>
        <v>0.3087330703476544</v>
      </c>
    </row>
    <row r="9" spans="1:7" ht="12.75">
      <c r="A9" s="9" t="s">
        <v>12</v>
      </c>
      <c r="B9" s="10">
        <f>SUM(B6:B7)</f>
        <v>704348</v>
      </c>
      <c r="C9" s="29">
        <f>SUM(C6:C7)</f>
        <v>1</v>
      </c>
      <c r="D9" s="15">
        <f>SUM(D6:D7)</f>
        <v>162669075760</v>
      </c>
      <c r="E9" s="29">
        <f>SUM(E6:E7)</f>
        <v>1</v>
      </c>
      <c r="G9" s="54">
        <f>+D9/1000000000</f>
        <v>162.66907576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96882</v>
      </c>
      <c r="C5" s="7">
        <f>B5/B$13</f>
        <v>0.8989199821852731</v>
      </c>
      <c r="D5" s="6">
        <v>704348</v>
      </c>
      <c r="E5" s="7">
        <f>D5/D$13</f>
        <v>0.8431872052098547</v>
      </c>
      <c r="F5" s="14">
        <v>162669075760</v>
      </c>
      <c r="G5" s="7">
        <f>F5/F$13</f>
        <v>0.39982459145963367</v>
      </c>
      <c r="H5" s="14">
        <f>IF(D5=0,"-",+F5/D5)</f>
        <v>230949.86535065054</v>
      </c>
      <c r="I5" s="25"/>
    </row>
    <row r="6" spans="1:8" ht="12.75">
      <c r="A6" s="51" t="s">
        <v>6</v>
      </c>
      <c r="B6" s="6">
        <v>1336</v>
      </c>
      <c r="C6" s="7">
        <f aca="true" t="shared" si="0" ref="C6:C11">B6/B$13</f>
        <v>0.012396080760095012</v>
      </c>
      <c r="D6" s="6">
        <v>5274</v>
      </c>
      <c r="E6" s="7">
        <f aca="true" t="shared" si="1" ref="E6:E11">D6/D$13</f>
        <v>0.006313596858764096</v>
      </c>
      <c r="F6" s="14">
        <v>3659666961</v>
      </c>
      <c r="G6" s="7">
        <f aca="true" t="shared" si="2" ref="G6:G11">F6/F$13</f>
        <v>0.00899510150115421</v>
      </c>
      <c r="H6" s="14">
        <f aca="true" t="shared" si="3" ref="H6:H11">IF(D6=0,"-",+F6/D6)</f>
        <v>693907.2736063709</v>
      </c>
    </row>
    <row r="7" spans="1:8" ht="12.75">
      <c r="A7" s="51" t="s">
        <v>7</v>
      </c>
      <c r="B7" s="6">
        <v>243</v>
      </c>
      <c r="C7" s="7">
        <f t="shared" si="0"/>
        <v>0.0022546763657957246</v>
      </c>
      <c r="D7" s="6">
        <v>776</v>
      </c>
      <c r="E7" s="7">
        <f t="shared" si="1"/>
        <v>0.0009289630569588431</v>
      </c>
      <c r="F7" s="14">
        <v>1304227375</v>
      </c>
      <c r="G7" s="7">
        <f t="shared" si="2"/>
        <v>0.0032056626309797474</v>
      </c>
      <c r="H7" s="14">
        <f t="shared" si="3"/>
        <v>1680705.3801546392</v>
      </c>
    </row>
    <row r="8" spans="1:8" ht="12.75">
      <c r="A8" s="51" t="s">
        <v>8</v>
      </c>
      <c r="B8" s="6">
        <v>311</v>
      </c>
      <c r="C8" s="7">
        <f t="shared" si="0"/>
        <v>0.0028856146080760096</v>
      </c>
      <c r="D8" s="6">
        <v>3293</v>
      </c>
      <c r="E8" s="7">
        <f t="shared" si="1"/>
        <v>0.003942107405367874</v>
      </c>
      <c r="F8" s="14">
        <v>2850623000</v>
      </c>
      <c r="G8" s="7">
        <f t="shared" si="2"/>
        <v>0.007006551005810149</v>
      </c>
      <c r="H8" s="14">
        <f t="shared" si="3"/>
        <v>865661.4029760098</v>
      </c>
    </row>
    <row r="9" spans="1:8" ht="12.75">
      <c r="A9" s="51" t="s">
        <v>9</v>
      </c>
      <c r="B9" s="6">
        <v>7627</v>
      </c>
      <c r="C9" s="7">
        <f t="shared" si="0"/>
        <v>0.07076714667458432</v>
      </c>
      <c r="D9" s="6">
        <v>113707</v>
      </c>
      <c r="E9" s="7">
        <f t="shared" si="1"/>
        <v>0.1361206215433237</v>
      </c>
      <c r="F9" s="14">
        <v>211808333587</v>
      </c>
      <c r="G9" s="7">
        <f t="shared" si="2"/>
        <v>0.5206040548795706</v>
      </c>
      <c r="H9" s="14">
        <f t="shared" si="3"/>
        <v>1862755.4467798816</v>
      </c>
    </row>
    <row r="10" spans="1:8" ht="12.75">
      <c r="A10" s="51" t="s">
        <v>10</v>
      </c>
      <c r="B10" s="6">
        <v>763</v>
      </c>
      <c r="C10" s="7">
        <f t="shared" si="0"/>
        <v>0.007079498218527316</v>
      </c>
      <c r="D10" s="6">
        <v>1391</v>
      </c>
      <c r="E10" s="7">
        <f t="shared" si="1"/>
        <v>0.001665190221945555</v>
      </c>
      <c r="F10" s="14">
        <v>15640145000</v>
      </c>
      <c r="G10" s="7">
        <f t="shared" si="2"/>
        <v>0.03844193836953065</v>
      </c>
      <c r="H10" s="14">
        <f t="shared" si="3"/>
        <v>11243813.80301941</v>
      </c>
    </row>
    <row r="11" spans="1:8" ht="12.75">
      <c r="A11" s="51" t="s">
        <v>11</v>
      </c>
      <c r="B11" s="6">
        <v>614</v>
      </c>
      <c r="C11" s="7">
        <f t="shared" si="0"/>
        <v>0.005697001187648456</v>
      </c>
      <c r="D11" s="6">
        <v>6551</v>
      </c>
      <c r="E11" s="7">
        <f t="shared" si="1"/>
        <v>0.007842315703785284</v>
      </c>
      <c r="F11" s="14">
        <v>8919030612</v>
      </c>
      <c r="G11" s="7">
        <f t="shared" si="2"/>
        <v>0.021922100153320908</v>
      </c>
      <c r="H11" s="14">
        <f t="shared" si="3"/>
        <v>1361476.20393833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107776</v>
      </c>
      <c r="C13" s="11">
        <f t="shared" si="4"/>
        <v>0.9999999999999999</v>
      </c>
      <c r="D13" s="10">
        <f t="shared" si="4"/>
        <v>835340</v>
      </c>
      <c r="E13" s="12">
        <f t="shared" si="4"/>
        <v>1</v>
      </c>
      <c r="F13" s="15">
        <f t="shared" si="4"/>
        <v>406851102295</v>
      </c>
      <c r="G13" s="12">
        <f t="shared" si="4"/>
        <v>1</v>
      </c>
      <c r="H13" s="15">
        <f>F13/D13</f>
        <v>487048.5099420595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57367</v>
      </c>
      <c r="C16" s="7">
        <f aca="true" t="shared" si="5" ref="C16:C22">B16/B$24</f>
        <v>0.9460413265390261</v>
      </c>
      <c r="D16" s="6">
        <v>229997</v>
      </c>
      <c r="E16" s="7">
        <f aca="true" t="shared" si="6" ref="E16:E22">D16/D$24</f>
        <v>0.9117747332033046</v>
      </c>
      <c r="F16" s="20">
        <v>46009080953</v>
      </c>
      <c r="G16" s="7">
        <f aca="true" t="shared" si="7" ref="G16:G22">F16/F$24</f>
        <v>0.725952411449607</v>
      </c>
      <c r="H16" s="20">
        <f aca="true" t="shared" si="8" ref="H16:H22">IF(D16=0,"-",+F16/D16)</f>
        <v>200042.09164902152</v>
      </c>
      <c r="J16" s="8"/>
      <c r="M16" s="1"/>
      <c r="N16" s="1"/>
    </row>
    <row r="17" spans="1:14" ht="12.75">
      <c r="A17" s="1" t="s">
        <v>6</v>
      </c>
      <c r="B17" s="6">
        <v>571</v>
      </c>
      <c r="C17" s="7">
        <f t="shared" si="5"/>
        <v>0.009416382196276324</v>
      </c>
      <c r="D17" s="6">
        <v>1496</v>
      </c>
      <c r="E17" s="7">
        <f t="shared" si="6"/>
        <v>0.005930577359148787</v>
      </c>
      <c r="F17" s="20">
        <v>714215122</v>
      </c>
      <c r="G17" s="7">
        <f t="shared" si="7"/>
        <v>0.011269214237061773</v>
      </c>
      <c r="H17" s="20">
        <f t="shared" si="8"/>
        <v>477416.5254010695</v>
      </c>
      <c r="J17" s="8"/>
      <c r="M17" s="1"/>
      <c r="N17" s="1"/>
    </row>
    <row r="18" spans="1:14" ht="12.75">
      <c r="A18" s="1" t="s">
        <v>7</v>
      </c>
      <c r="B18" s="6">
        <v>77</v>
      </c>
      <c r="C18" s="7">
        <f t="shared" si="5"/>
        <v>0.0012698098583419912</v>
      </c>
      <c r="D18" s="6">
        <v>170</v>
      </c>
      <c r="E18" s="7">
        <f t="shared" si="6"/>
        <v>0.0006739292453578168</v>
      </c>
      <c r="F18" s="20">
        <v>94078000</v>
      </c>
      <c r="G18" s="7">
        <f t="shared" si="7"/>
        <v>0.0014844058944390392</v>
      </c>
      <c r="H18" s="20">
        <f t="shared" si="8"/>
        <v>553400</v>
      </c>
      <c r="J18" s="8"/>
      <c r="M18" s="1"/>
      <c r="N18" s="1"/>
    </row>
    <row r="19" spans="1:14" ht="12.75">
      <c r="A19" s="1" t="s">
        <v>8</v>
      </c>
      <c r="B19" s="6">
        <v>178</v>
      </c>
      <c r="C19" s="7">
        <f t="shared" si="5"/>
        <v>0.002935404607595772</v>
      </c>
      <c r="D19" s="6">
        <v>820</v>
      </c>
      <c r="E19" s="7">
        <f t="shared" si="6"/>
        <v>0.0032507175364318223</v>
      </c>
      <c r="F19" s="20">
        <v>251270000</v>
      </c>
      <c r="G19" s="7">
        <f t="shared" si="7"/>
        <v>0.003964653469415776</v>
      </c>
      <c r="H19" s="20">
        <f t="shared" si="8"/>
        <v>306426.8292682927</v>
      </c>
      <c r="J19" s="8"/>
      <c r="M19" s="1"/>
      <c r="N19" s="1"/>
    </row>
    <row r="20" spans="1:14" ht="12.75">
      <c r="A20" s="1" t="s">
        <v>9</v>
      </c>
      <c r="B20" s="6">
        <v>2340</v>
      </c>
      <c r="C20" s="7">
        <f t="shared" si="5"/>
        <v>0.03858902686389947</v>
      </c>
      <c r="D20" s="6">
        <v>18866</v>
      </c>
      <c r="E20" s="7">
        <f t="shared" si="6"/>
        <v>0.07479028907600337</v>
      </c>
      <c r="F20" s="20">
        <v>15561395000</v>
      </c>
      <c r="G20" s="7">
        <f t="shared" si="7"/>
        <v>0.24553483772714335</v>
      </c>
      <c r="H20" s="20">
        <f t="shared" si="8"/>
        <v>824838.0684829853</v>
      </c>
      <c r="J20" s="8"/>
      <c r="M20" s="1"/>
      <c r="N20" s="1"/>
    </row>
    <row r="21" spans="1:14" ht="12.75">
      <c r="A21" s="1" t="s">
        <v>10</v>
      </c>
      <c r="B21" s="6">
        <v>8</v>
      </c>
      <c r="C21" s="7">
        <f t="shared" si="5"/>
        <v>0.00013192829697059648</v>
      </c>
      <c r="D21" s="6">
        <v>12</v>
      </c>
      <c r="E21" s="7">
        <f t="shared" si="6"/>
        <v>4.7571476142904715E-05</v>
      </c>
      <c r="F21" s="20">
        <v>332000000</v>
      </c>
      <c r="G21" s="7">
        <f t="shared" si="7"/>
        <v>0.005238448489059727</v>
      </c>
      <c r="H21" s="20">
        <f t="shared" si="8"/>
        <v>27666666.666666668</v>
      </c>
      <c r="J21" s="8"/>
      <c r="M21" s="1"/>
      <c r="N21" s="1"/>
    </row>
    <row r="22" spans="1:14" ht="12.75">
      <c r="A22" s="1" t="s">
        <v>11</v>
      </c>
      <c r="B22" s="6">
        <v>98</v>
      </c>
      <c r="C22" s="7">
        <f t="shared" si="5"/>
        <v>0.0016161216378898068</v>
      </c>
      <c r="D22" s="6">
        <v>891</v>
      </c>
      <c r="E22" s="7">
        <f t="shared" si="6"/>
        <v>0.003532182103610675</v>
      </c>
      <c r="F22" s="20">
        <v>415505000</v>
      </c>
      <c r="G22" s="7">
        <f t="shared" si="7"/>
        <v>0.006556028733273379</v>
      </c>
      <c r="H22" s="20">
        <f t="shared" si="8"/>
        <v>466335.57800224464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60639</v>
      </c>
      <c r="C24" s="11">
        <f t="shared" si="9"/>
        <v>1</v>
      </c>
      <c r="D24" s="10">
        <f t="shared" si="9"/>
        <v>252252</v>
      </c>
      <c r="E24" s="11">
        <f t="shared" si="9"/>
        <v>1</v>
      </c>
      <c r="F24" s="21">
        <f t="shared" si="9"/>
        <v>63377544075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96545</v>
      </c>
      <c r="C27" s="7">
        <f>B27/B$35</f>
        <v>0.8987618692980823</v>
      </c>
      <c r="D27" s="6">
        <v>474351</v>
      </c>
      <c r="E27" s="7">
        <f>D27/D$35</f>
        <v>0.8135152841423593</v>
      </c>
      <c r="F27" s="20">
        <v>116659994807</v>
      </c>
      <c r="G27" s="7">
        <f>F27/F$35</f>
        <v>0.33964767305982113</v>
      </c>
      <c r="H27" s="20">
        <f aca="true" t="shared" si="10" ref="H27:H33">IF(D27=0,"-",+F27/D27)</f>
        <v>245936.01532831174</v>
      </c>
      <c r="J27" s="8"/>
    </row>
    <row r="28" spans="1:10" ht="12.75">
      <c r="A28" s="1" t="s">
        <v>6</v>
      </c>
      <c r="B28" s="6">
        <v>1331</v>
      </c>
      <c r="C28" s="7">
        <f aca="true" t="shared" si="11" ref="C28:C33">B28/B$35</f>
        <v>0.01239061627257494</v>
      </c>
      <c r="D28" s="6">
        <v>3778</v>
      </c>
      <c r="E28" s="7">
        <f aca="true" t="shared" si="12" ref="E28:E33">D28/D$35</f>
        <v>0.006479296435529457</v>
      </c>
      <c r="F28" s="20">
        <v>2945451839</v>
      </c>
      <c r="G28" s="7">
        <f aca="true" t="shared" si="13" ref="G28:G33">F28/F$35</f>
        <v>0.008575483522703643</v>
      </c>
      <c r="H28" s="20">
        <f t="shared" si="10"/>
        <v>779632.5672313393</v>
      </c>
      <c r="J28" s="8"/>
    </row>
    <row r="29" spans="1:10" ht="12.75">
      <c r="A29" s="1" t="s">
        <v>7</v>
      </c>
      <c r="B29" s="6">
        <v>241</v>
      </c>
      <c r="C29" s="7">
        <f t="shared" si="11"/>
        <v>0.0022435300688884753</v>
      </c>
      <c r="D29" s="6">
        <v>606</v>
      </c>
      <c r="E29" s="7">
        <f t="shared" si="12"/>
        <v>0.0010392942403205005</v>
      </c>
      <c r="F29" s="20">
        <v>1210149375</v>
      </c>
      <c r="G29" s="7">
        <f t="shared" si="13"/>
        <v>0.0035232679373382245</v>
      </c>
      <c r="H29" s="20">
        <f t="shared" si="10"/>
        <v>1996946.1633663366</v>
      </c>
      <c r="J29" s="8"/>
    </row>
    <row r="30" spans="1:10" ht="12.75">
      <c r="A30" s="1" t="s">
        <v>8</v>
      </c>
      <c r="B30" s="6">
        <v>311</v>
      </c>
      <c r="C30" s="7">
        <f t="shared" si="11"/>
        <v>0.0028951778067398994</v>
      </c>
      <c r="D30" s="6">
        <v>2473</v>
      </c>
      <c r="E30" s="7">
        <f t="shared" si="12"/>
        <v>0.004241212304146201</v>
      </c>
      <c r="F30" s="20">
        <v>2599353000</v>
      </c>
      <c r="G30" s="7">
        <f t="shared" si="13"/>
        <v>0.007567840195532825</v>
      </c>
      <c r="H30" s="20">
        <f t="shared" si="10"/>
        <v>1051093.0044480388</v>
      </c>
      <c r="J30" s="8"/>
    </row>
    <row r="31" spans="1:10" ht="12.75">
      <c r="A31" s="1" t="s">
        <v>9</v>
      </c>
      <c r="B31" s="6">
        <v>7617</v>
      </c>
      <c r="C31" s="7">
        <f t="shared" si="11"/>
        <v>0.07090858313163284</v>
      </c>
      <c r="D31" s="6">
        <v>94841</v>
      </c>
      <c r="E31" s="7">
        <f t="shared" si="12"/>
        <v>0.1626529786241528</v>
      </c>
      <c r="F31" s="20">
        <v>196246938587</v>
      </c>
      <c r="G31" s="7">
        <f t="shared" si="13"/>
        <v>0.5713596691518853</v>
      </c>
      <c r="H31" s="20">
        <f t="shared" si="10"/>
        <v>2069220.4699128014</v>
      </c>
      <c r="J31" s="8"/>
    </row>
    <row r="32" spans="1:10" ht="12.75">
      <c r="A32" s="1" t="s">
        <v>10</v>
      </c>
      <c r="B32" s="6">
        <v>763</v>
      </c>
      <c r="C32" s="7">
        <f t="shared" si="11"/>
        <v>0.007102960342580525</v>
      </c>
      <c r="D32" s="6">
        <v>1379</v>
      </c>
      <c r="E32" s="7">
        <f t="shared" si="12"/>
        <v>0.0023649946491781687</v>
      </c>
      <c r="F32" s="20">
        <v>15308145000</v>
      </c>
      <c r="G32" s="7">
        <f t="shared" si="13"/>
        <v>0.04456862728919267</v>
      </c>
      <c r="H32" s="20">
        <f t="shared" si="10"/>
        <v>11100902.82813633</v>
      </c>
      <c r="J32" s="8"/>
    </row>
    <row r="33" spans="1:10" ht="12.75">
      <c r="A33" s="1" t="s">
        <v>11</v>
      </c>
      <c r="B33" s="6">
        <v>612</v>
      </c>
      <c r="C33" s="7">
        <f t="shared" si="11"/>
        <v>0.005697263079501024</v>
      </c>
      <c r="D33" s="6">
        <v>5660</v>
      </c>
      <c r="E33" s="7">
        <f t="shared" si="12"/>
        <v>0.009706939604313585</v>
      </c>
      <c r="F33" s="20">
        <v>8503525612</v>
      </c>
      <c r="G33" s="7">
        <f t="shared" si="13"/>
        <v>0.02475743884352624</v>
      </c>
      <c r="H33" s="20">
        <f t="shared" si="10"/>
        <v>1502389.6840989399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107420</v>
      </c>
      <c r="C35" s="11">
        <f t="shared" si="14"/>
        <v>1</v>
      </c>
      <c r="D35" s="10">
        <f t="shared" si="14"/>
        <v>583088</v>
      </c>
      <c r="E35" s="11">
        <f t="shared" si="14"/>
        <v>0.9999999999999999</v>
      </c>
      <c r="F35" s="21">
        <f t="shared" si="14"/>
        <v>343473558220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89456</v>
      </c>
      <c r="C38" s="7">
        <f aca="true" t="shared" si="15" ref="C38:C44">B38/B$46</f>
        <v>0.8987481664556835</v>
      </c>
      <c r="D38" s="6">
        <v>358908</v>
      </c>
      <c r="E38" s="7">
        <f aca="true" t="shared" si="16" ref="E38:E44">D38/D$46</f>
        <v>0.8735105140186916</v>
      </c>
      <c r="F38" s="20">
        <v>73620476720</v>
      </c>
      <c r="G38" s="7">
        <f aca="true" t="shared" si="17" ref="G38:G44">F38/F$46</f>
        <v>0.35300859041181126</v>
      </c>
      <c r="H38" s="20">
        <f aca="true" t="shared" si="18" ref="H38:H44">IF(D38=0,"-",+F38/D38)</f>
        <v>205123.5322701082</v>
      </c>
      <c r="J38" s="8"/>
      <c r="N38" s="1"/>
    </row>
    <row r="39" spans="1:14" ht="12.75">
      <c r="A39" s="1" t="s">
        <v>6</v>
      </c>
      <c r="B39" s="6">
        <v>1289</v>
      </c>
      <c r="C39" s="7">
        <f t="shared" si="15"/>
        <v>0.012950348624590591</v>
      </c>
      <c r="D39" s="6">
        <v>3341</v>
      </c>
      <c r="E39" s="7">
        <f t="shared" si="16"/>
        <v>0.008131327881619937</v>
      </c>
      <c r="F39" s="20">
        <v>2532453898</v>
      </c>
      <c r="G39" s="7">
        <f t="shared" si="17"/>
        <v>0.012143061559027037</v>
      </c>
      <c r="H39" s="20">
        <f t="shared" si="18"/>
        <v>757992.785992218</v>
      </c>
      <c r="J39" s="8"/>
      <c r="N39" s="1"/>
    </row>
    <row r="40" spans="1:14" ht="12.75">
      <c r="A40" s="1" t="s">
        <v>7</v>
      </c>
      <c r="B40" s="6">
        <v>241</v>
      </c>
      <c r="C40" s="7">
        <f t="shared" si="15"/>
        <v>0.0024212831796170155</v>
      </c>
      <c r="D40" s="6">
        <v>561</v>
      </c>
      <c r="E40" s="7">
        <f t="shared" si="16"/>
        <v>0.0013653621495327104</v>
      </c>
      <c r="F40" s="20">
        <v>1022726375</v>
      </c>
      <c r="G40" s="7">
        <f t="shared" si="17"/>
        <v>0.004903950804187777</v>
      </c>
      <c r="H40" s="20">
        <f t="shared" si="18"/>
        <v>1823041.6666666667</v>
      </c>
      <c r="J40" s="8"/>
      <c r="N40" s="1"/>
    </row>
    <row r="41" spans="1:14" ht="12.75">
      <c r="A41" s="1" t="s">
        <v>8</v>
      </c>
      <c r="B41" s="6">
        <v>304</v>
      </c>
      <c r="C41" s="7">
        <f t="shared" si="15"/>
        <v>0.003054232724496152</v>
      </c>
      <c r="D41" s="6">
        <v>1780</v>
      </c>
      <c r="E41" s="7">
        <f t="shared" si="16"/>
        <v>0.0043321651090342675</v>
      </c>
      <c r="F41" s="20">
        <v>2187762000</v>
      </c>
      <c r="G41" s="7">
        <f t="shared" si="17"/>
        <v>0.010490271378081414</v>
      </c>
      <c r="H41" s="20">
        <f t="shared" si="18"/>
        <v>1229079.775280899</v>
      </c>
      <c r="J41" s="8"/>
      <c r="N41" s="1"/>
    </row>
    <row r="42" spans="1:14" ht="12.75">
      <c r="A42" s="1" t="s">
        <v>9</v>
      </c>
      <c r="B42" s="6">
        <v>6953</v>
      </c>
      <c r="C42" s="7">
        <f t="shared" si="15"/>
        <v>0.0698555267546768</v>
      </c>
      <c r="D42" s="6">
        <v>42135</v>
      </c>
      <c r="E42" s="7">
        <f t="shared" si="16"/>
        <v>0.10254818925233646</v>
      </c>
      <c r="F42" s="20">
        <v>113324919476</v>
      </c>
      <c r="G42" s="7">
        <f t="shared" si="17"/>
        <v>0.5433905329750054</v>
      </c>
      <c r="H42" s="20">
        <f t="shared" si="18"/>
        <v>2689567.330627744</v>
      </c>
      <c r="J42" s="8"/>
      <c r="N42" s="1"/>
    </row>
    <row r="43" spans="1:14" ht="12.75">
      <c r="A43" s="1" t="s">
        <v>10</v>
      </c>
      <c r="B43" s="6">
        <v>749</v>
      </c>
      <c r="C43" s="7">
        <f t="shared" si="15"/>
        <v>0.007525066811340848</v>
      </c>
      <c r="D43" s="6">
        <v>1023</v>
      </c>
      <c r="E43" s="7">
        <f t="shared" si="16"/>
        <v>0.0024897780373831775</v>
      </c>
      <c r="F43" s="20">
        <v>11549563000</v>
      </c>
      <c r="G43" s="7">
        <f t="shared" si="17"/>
        <v>0.05537990428951966</v>
      </c>
      <c r="H43" s="20">
        <f t="shared" si="18"/>
        <v>11289895.4056696</v>
      </c>
      <c r="J43" s="8"/>
      <c r="N43" s="1"/>
    </row>
    <row r="44" spans="1:14" ht="12.75">
      <c r="A44" s="1" t="s">
        <v>11</v>
      </c>
      <c r="B44" s="6">
        <v>542</v>
      </c>
      <c r="C44" s="7">
        <f t="shared" si="15"/>
        <v>0.0054453754495951134</v>
      </c>
      <c r="D44" s="6">
        <v>3132</v>
      </c>
      <c r="E44" s="7">
        <f t="shared" si="16"/>
        <v>0.0076226635514018695</v>
      </c>
      <c r="F44" s="20">
        <v>4313614612</v>
      </c>
      <c r="G44" s="7">
        <f t="shared" si="17"/>
        <v>0.020683688582367445</v>
      </c>
      <c r="H44" s="20">
        <f t="shared" si="18"/>
        <v>1377271.5874840359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99534</v>
      </c>
      <c r="C46" s="11">
        <f t="shared" si="19"/>
        <v>0.9999999999999998</v>
      </c>
      <c r="D46" s="10">
        <f t="shared" si="19"/>
        <v>410880</v>
      </c>
      <c r="E46" s="11">
        <f t="shared" si="19"/>
        <v>1</v>
      </c>
      <c r="F46" s="10">
        <f t="shared" si="19"/>
        <v>208551516081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73462</v>
      </c>
      <c r="C49" s="7">
        <f aca="true" t="shared" si="20" ref="C49:C55">B49/B$57</f>
        <v>0.9092394331332384</v>
      </c>
      <c r="D49" s="6">
        <v>115443</v>
      </c>
      <c r="E49" s="7">
        <f aca="true" t="shared" si="21" ref="E49:E55">D49/D$57</f>
        <v>0.6703695530985785</v>
      </c>
      <c r="F49" s="20">
        <v>43039518087</v>
      </c>
      <c r="G49" s="7">
        <f aca="true" t="shared" si="22" ref="G49:G55">F49/F$57</f>
        <v>0.31899545400194607</v>
      </c>
      <c r="H49" s="20">
        <f aca="true" t="shared" si="23" ref="H49:H55">IF(D49=0,"-",+F49/D49)</f>
        <v>372820.50957615447</v>
      </c>
      <c r="J49" s="8"/>
      <c r="N49" s="1"/>
    </row>
    <row r="50" spans="1:14" ht="12.75">
      <c r="A50" s="1" t="s">
        <v>6</v>
      </c>
      <c r="B50" s="6">
        <v>320</v>
      </c>
      <c r="C50" s="7">
        <f t="shared" si="20"/>
        <v>0.0039606411287827215</v>
      </c>
      <c r="D50" s="6">
        <v>437</v>
      </c>
      <c r="E50" s="7">
        <f t="shared" si="21"/>
        <v>0.002537628913871597</v>
      </c>
      <c r="F50" s="20">
        <v>412997941</v>
      </c>
      <c r="G50" s="7">
        <f t="shared" si="22"/>
        <v>0.003061011636442023</v>
      </c>
      <c r="H50" s="20">
        <f t="shared" si="23"/>
        <v>945075.3798627002</v>
      </c>
      <c r="J50" s="8"/>
      <c r="N50" s="1"/>
    </row>
    <row r="51" spans="1:14" ht="12.75">
      <c r="A51" s="1" t="s">
        <v>7</v>
      </c>
      <c r="B51" s="6">
        <v>17</v>
      </c>
      <c r="C51" s="7">
        <f t="shared" si="20"/>
        <v>0.0002104090599665821</v>
      </c>
      <c r="D51" s="6">
        <v>45</v>
      </c>
      <c r="E51" s="7">
        <f t="shared" si="21"/>
        <v>0.0002613119018860912</v>
      </c>
      <c r="F51" s="20">
        <v>187423000</v>
      </c>
      <c r="G51" s="7">
        <f t="shared" si="22"/>
        <v>0.001389120687981525</v>
      </c>
      <c r="H51" s="20">
        <f t="shared" si="23"/>
        <v>4164955.5555555555</v>
      </c>
      <c r="J51" s="8"/>
      <c r="N51" s="1"/>
    </row>
    <row r="52" spans="1:14" ht="12.75">
      <c r="A52" s="1" t="s">
        <v>8</v>
      </c>
      <c r="B52" s="6">
        <v>248</v>
      </c>
      <c r="C52" s="7">
        <f t="shared" si="20"/>
        <v>0.003069496874806609</v>
      </c>
      <c r="D52" s="6">
        <v>693</v>
      </c>
      <c r="E52" s="7">
        <f t="shared" si="21"/>
        <v>0.004024203289045805</v>
      </c>
      <c r="F52" s="20">
        <v>411591000</v>
      </c>
      <c r="G52" s="7">
        <f t="shared" si="22"/>
        <v>0.003050583829556692</v>
      </c>
      <c r="H52" s="20">
        <f t="shared" si="23"/>
        <v>593926.4069264069</v>
      </c>
      <c r="J52" s="8"/>
      <c r="N52" s="1"/>
    </row>
    <row r="53" spans="1:14" ht="12.75">
      <c r="A53" s="1" t="s">
        <v>9</v>
      </c>
      <c r="B53" s="6">
        <v>5948</v>
      </c>
      <c r="C53" s="7">
        <f t="shared" si="20"/>
        <v>0.07361841698124884</v>
      </c>
      <c r="D53" s="6">
        <v>52706</v>
      </c>
      <c r="E53" s="7">
        <f t="shared" si="21"/>
        <v>0.3060601133512961</v>
      </c>
      <c r="F53" s="20">
        <v>82922019111</v>
      </c>
      <c r="G53" s="7">
        <f t="shared" si="22"/>
        <v>0.6145920844095415</v>
      </c>
      <c r="H53" s="20">
        <f t="shared" si="23"/>
        <v>1573293.725780746</v>
      </c>
      <c r="J53" s="8"/>
      <c r="N53" s="1"/>
    </row>
    <row r="54" spans="1:14" ht="12.75">
      <c r="A54" s="1" t="s">
        <v>10</v>
      </c>
      <c r="B54" s="6">
        <v>292</v>
      </c>
      <c r="C54" s="7">
        <f t="shared" si="20"/>
        <v>0.0036140850300142337</v>
      </c>
      <c r="D54" s="6">
        <v>356</v>
      </c>
      <c r="E54" s="7">
        <f t="shared" si="21"/>
        <v>0.002067267490476633</v>
      </c>
      <c r="F54" s="20">
        <v>3758582000</v>
      </c>
      <c r="G54" s="7">
        <f t="shared" si="22"/>
        <v>0.027857434859515515</v>
      </c>
      <c r="H54" s="20">
        <f t="shared" si="23"/>
        <v>10557814.606741574</v>
      </c>
      <c r="J54" s="8"/>
      <c r="N54" s="1"/>
    </row>
    <row r="55" spans="1:14" ht="12.75">
      <c r="A55" s="1" t="s">
        <v>11</v>
      </c>
      <c r="B55" s="6">
        <v>508</v>
      </c>
      <c r="C55" s="7">
        <f t="shared" si="20"/>
        <v>0.006287517791942571</v>
      </c>
      <c r="D55" s="6">
        <v>2528</v>
      </c>
      <c r="E55" s="7">
        <f t="shared" si="21"/>
        <v>0.014679921954845304</v>
      </c>
      <c r="F55" s="20">
        <v>4189911000</v>
      </c>
      <c r="G55" s="7">
        <f t="shared" si="22"/>
        <v>0.031054310575016727</v>
      </c>
      <c r="H55" s="20">
        <f t="shared" si="23"/>
        <v>1657401.503164557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80795</v>
      </c>
      <c r="C57" s="11">
        <f t="shared" si="24"/>
        <v>1</v>
      </c>
      <c r="D57" s="10">
        <f t="shared" si="24"/>
        <v>172208</v>
      </c>
      <c r="E57" s="11">
        <f t="shared" si="24"/>
        <v>1</v>
      </c>
      <c r="F57" s="10">
        <f t="shared" si="24"/>
        <v>134922042139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dpugh</cp:lastModifiedBy>
  <cp:lastPrinted>2001-02-08T21:22:29Z</cp:lastPrinted>
  <dcterms:created xsi:type="dcterms:W3CDTF">2000-09-06T18:30:25Z</dcterms:created>
  <dcterms:modified xsi:type="dcterms:W3CDTF">2008-07-07T18:17:16Z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